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2173FAB1-3F7A-48D8-9CBD-FBE2665A8A4C}" xr6:coauthVersionLast="47" xr6:coauthVersionMax="47" xr10:uidLastSave="{00000000-0000-0000-0000-000000000000}"/>
  <bookViews>
    <workbookView xWindow="3510" yWindow="3510" windowWidth="18840" windowHeight="10545" xr2:uid="{00000000-000D-0000-FFFF-FFFF00000000}"/>
  </bookViews>
  <sheets>
    <sheet name="Table 2.2 Imports by SITC Sect" sheetId="1" r:id="rId1"/>
  </sheets>
  <definedNames>
    <definedName name="_xlnm.Print_Area" localSheetId="0">'Table 2.2 Imports by SITC Sect'!$A$1:$R$49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K41" i="1" l="1"/>
  <c r="K45" i="1" l="1"/>
  <c r="D41" i="1"/>
  <c r="D45" i="1" s="1"/>
  <c r="J41" i="1"/>
  <c r="J18" i="1" s="1"/>
  <c r="F41" i="1"/>
  <c r="F18" i="1" s="1"/>
  <c r="D39" i="1" l="1"/>
  <c r="D33" i="1"/>
  <c r="D21" i="1"/>
  <c r="D27" i="1"/>
  <c r="D15" i="1"/>
  <c r="D24" i="1"/>
  <c r="G41" i="1"/>
  <c r="G39" i="1" s="1"/>
  <c r="J15" i="1"/>
  <c r="J27" i="1"/>
  <c r="D30" i="1"/>
  <c r="D12" i="1"/>
  <c r="D36" i="1"/>
  <c r="H41" i="1"/>
  <c r="H24" i="1" s="1"/>
  <c r="C41" i="1"/>
  <c r="F15" i="1"/>
  <c r="D18" i="1"/>
  <c r="F27" i="1"/>
  <c r="J12" i="1"/>
  <c r="F39" i="1"/>
  <c r="J39" i="1"/>
  <c r="E41" i="1"/>
  <c r="E24" i="1" s="1"/>
  <c r="I41" i="1"/>
  <c r="I12" i="1" s="1"/>
  <c r="F45" i="1"/>
  <c r="F24" i="1"/>
  <c r="F36" i="1"/>
  <c r="F30" i="1"/>
  <c r="J30" i="1"/>
  <c r="J45" i="1"/>
  <c r="J36" i="1"/>
  <c r="J24" i="1"/>
  <c r="F12" i="1"/>
  <c r="F21" i="1"/>
  <c r="J21" i="1"/>
  <c r="F33" i="1"/>
  <c r="J33" i="1"/>
  <c r="C12" i="1" l="1"/>
  <c r="C45" i="1"/>
  <c r="G45" i="1"/>
  <c r="C30" i="1"/>
  <c r="G33" i="1"/>
  <c r="C39" i="1"/>
  <c r="C36" i="1"/>
  <c r="C33" i="1"/>
  <c r="C15" i="1"/>
  <c r="C18" i="1"/>
  <c r="G18" i="1"/>
  <c r="C24" i="1"/>
  <c r="D44" i="1"/>
  <c r="G24" i="1"/>
  <c r="H18" i="1"/>
  <c r="G30" i="1"/>
  <c r="G27" i="1"/>
  <c r="G21" i="1"/>
  <c r="G12" i="1"/>
  <c r="G36" i="1"/>
  <c r="G15" i="1"/>
  <c r="C27" i="1"/>
  <c r="C21" i="1"/>
  <c r="I18" i="1"/>
  <c r="I24" i="1"/>
  <c r="H45" i="1"/>
  <c r="H27" i="1"/>
  <c r="H21" i="1"/>
  <c r="H15" i="1"/>
  <c r="H33" i="1"/>
  <c r="I36" i="1"/>
  <c r="H30" i="1"/>
  <c r="H36" i="1"/>
  <c r="H12" i="1"/>
  <c r="H39" i="1"/>
  <c r="I30" i="1"/>
  <c r="E39" i="1"/>
  <c r="E33" i="1"/>
  <c r="E15" i="1"/>
  <c r="E44" i="1"/>
  <c r="E45" i="1"/>
  <c r="E27" i="1"/>
  <c r="E21" i="1"/>
  <c r="E30" i="1"/>
  <c r="C44" i="1"/>
  <c r="I27" i="1"/>
  <c r="I21" i="1"/>
  <c r="I45" i="1"/>
  <c r="I39" i="1"/>
  <c r="I33" i="1"/>
  <c r="I15" i="1"/>
  <c r="E12" i="1"/>
  <c r="E36" i="1"/>
  <c r="E18" i="1"/>
  <c r="H44" i="1" l="1"/>
  <c r="G44" i="1"/>
  <c r="F44" i="1"/>
</calcChain>
</file>

<file path=xl/sharedStrings.xml><?xml version="1.0" encoding="utf-8"?>
<sst xmlns="http://schemas.openxmlformats.org/spreadsheetml/2006/main" count="31" uniqueCount="31">
  <si>
    <r>
      <t xml:space="preserve">(CI$000's), </t>
    </r>
    <r>
      <rPr>
        <i/>
        <sz val="11"/>
        <rFont val="Arial"/>
        <family val="2"/>
      </rPr>
      <t>percentage of total</t>
    </r>
  </si>
  <si>
    <t>Section</t>
  </si>
  <si>
    <r>
      <t>0</t>
    </r>
    <r>
      <rPr>
        <sz val="11"/>
        <rFont val="Arial"/>
        <family val="2"/>
      </rPr>
      <t xml:space="preserve"> Food and Live Animals</t>
    </r>
  </si>
  <si>
    <r>
      <t>1</t>
    </r>
    <r>
      <rPr>
        <sz val="11"/>
        <rFont val="Arial"/>
        <family val="2"/>
      </rPr>
      <t xml:space="preserve"> Beverages and Tobacco</t>
    </r>
  </si>
  <si>
    <r>
      <t>2</t>
    </r>
    <r>
      <rPr>
        <sz val="11"/>
        <rFont val="Arial"/>
        <family val="2"/>
      </rPr>
      <t xml:space="preserve"> Crude Materials, Inedible, Except Fuels</t>
    </r>
  </si>
  <si>
    <r>
      <t>3</t>
    </r>
    <r>
      <rPr>
        <sz val="11"/>
        <rFont val="Arial"/>
        <family val="2"/>
      </rPr>
      <t xml:space="preserve"> Mineral Fuels, Lubricants and</t>
    </r>
  </si>
  <si>
    <t xml:space="preserve">   Related Materials</t>
  </si>
  <si>
    <r>
      <t>4</t>
    </r>
    <r>
      <rPr>
        <sz val="11"/>
        <rFont val="Arial"/>
        <family val="2"/>
      </rPr>
      <t xml:space="preserve"> Animal and Vegetable Oils,</t>
    </r>
  </si>
  <si>
    <t xml:space="preserve">   Fats and Waxes</t>
  </si>
  <si>
    <r>
      <t>5</t>
    </r>
    <r>
      <rPr>
        <sz val="11"/>
        <rFont val="Arial"/>
        <family val="2"/>
      </rPr>
      <t xml:space="preserve"> Chemical and Related Products, n.e.s.</t>
    </r>
  </si>
  <si>
    <r>
      <t>6</t>
    </r>
    <r>
      <rPr>
        <sz val="11"/>
        <rFont val="Arial"/>
        <family val="2"/>
      </rPr>
      <t xml:space="preserve"> Manufactured Goods</t>
    </r>
  </si>
  <si>
    <t xml:space="preserve">   Classified Chiefly by Material</t>
  </si>
  <si>
    <r>
      <t>7</t>
    </r>
    <r>
      <rPr>
        <sz val="11"/>
        <rFont val="Arial"/>
        <family val="2"/>
      </rPr>
      <t xml:space="preserve"> Machinery and Transport </t>
    </r>
  </si>
  <si>
    <t xml:space="preserve">   Equipment</t>
  </si>
  <si>
    <r>
      <t>8</t>
    </r>
    <r>
      <rPr>
        <sz val="11"/>
        <rFont val="Arial"/>
        <family val="2"/>
      </rPr>
      <t xml:space="preserve"> Miscellaneous Manufactured</t>
    </r>
  </si>
  <si>
    <t xml:space="preserve">  Articles</t>
  </si>
  <si>
    <r>
      <t>9</t>
    </r>
    <r>
      <rPr>
        <sz val="11"/>
        <rFont val="Arial"/>
        <family val="2"/>
      </rPr>
      <t xml:space="preserve"> Commodities and Transactions</t>
    </r>
    <r>
      <rPr>
        <vertAlign val="superscript"/>
        <sz val="11"/>
        <rFont val="Arial"/>
        <family val="2"/>
      </rPr>
      <t xml:space="preserve"> </t>
    </r>
  </si>
  <si>
    <r>
      <t xml:space="preserve">   Not Classified Elsewhere </t>
    </r>
    <r>
      <rPr>
        <vertAlign val="superscript"/>
        <sz val="11"/>
        <rFont val="Arial"/>
        <family val="2"/>
      </rPr>
      <t>1</t>
    </r>
  </si>
  <si>
    <r>
      <t>TOTAL IMPORTS</t>
    </r>
    <r>
      <rPr>
        <b/>
        <vertAlign val="superscript"/>
        <sz val="11"/>
        <rFont val="Arial"/>
        <family val="2"/>
      </rPr>
      <t xml:space="preserve"> </t>
    </r>
  </si>
  <si>
    <r>
      <rPr>
        <vertAlign val="superscript"/>
        <sz val="11"/>
        <rFont val="Arial"/>
        <family val="2"/>
      </rPr>
      <t xml:space="preserve">1 </t>
    </r>
    <r>
      <rPr>
        <sz val="11"/>
        <rFont val="Arial"/>
        <family val="2"/>
      </rPr>
      <t>Section 9 could be overstated due to improper tariff classification</t>
    </r>
  </si>
  <si>
    <t>Source:  Economics and Statistics Office,  Cayman Islands Government</t>
  </si>
  <si>
    <t>Percentage</t>
  </si>
  <si>
    <t>change</t>
  </si>
  <si>
    <t>Imports excluding Petroleum Products</t>
  </si>
  <si>
    <t>yr/yr percent change</t>
  </si>
  <si>
    <t>Of Which Non-Petroleum Products</t>
  </si>
  <si>
    <r>
      <t>2021</t>
    </r>
    <r>
      <rPr>
        <b/>
        <vertAlign val="superscript"/>
        <sz val="11"/>
        <rFont val="Arial"/>
        <family val="2"/>
      </rPr>
      <t>R</t>
    </r>
  </si>
  <si>
    <r>
      <t>2022</t>
    </r>
    <r>
      <rPr>
        <b/>
        <vertAlign val="superscript"/>
        <sz val="11"/>
        <rFont val="Arial"/>
        <family val="2"/>
      </rPr>
      <t>P</t>
    </r>
  </si>
  <si>
    <t>2023/2022</t>
  </si>
  <si>
    <r>
      <t>2022</t>
    </r>
    <r>
      <rPr>
        <b/>
        <vertAlign val="superscript"/>
        <sz val="11"/>
        <rFont val="Arial"/>
        <family val="2"/>
      </rPr>
      <t>R</t>
    </r>
  </si>
  <si>
    <t>TABLE 2.2: IMPORTS BY SITC SECTIONS 2009- 2023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</si>
</sst>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vertAlign val="superscript"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3" applyFont="1" applyFill="1"/>
    <xf numFmtId="0" fontId="3" fillId="0" borderId="0" xfId="3" applyFont="1" applyFill="1" applyBorder="1"/>
    <xf numFmtId="3" fontId="4" fillId="0" borderId="0" xfId="1" applyNumberFormat="1" applyFont="1" applyFill="1" applyBorder="1" applyAlignment="1">
      <alignment horizontal="center"/>
    </xf>
    <xf numFmtId="0" fontId="4" fillId="0" borderId="1" xfId="3" applyFont="1" applyFill="1" applyBorder="1" applyAlignment="1"/>
    <xf numFmtId="0" fontId="4" fillId="0" borderId="2" xfId="3" applyFont="1" applyFill="1" applyBorder="1" applyAlignment="1"/>
    <xf numFmtId="0" fontId="9" fillId="0" borderId="3" xfId="3" applyFont="1" applyFill="1" applyBorder="1" applyAlignment="1">
      <alignment horizontal="right"/>
    </xf>
    <xf numFmtId="0" fontId="3" fillId="0" borderId="4" xfId="3" applyFont="1" applyFill="1" applyBorder="1"/>
    <xf numFmtId="0" fontId="4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right"/>
    </xf>
    <xf numFmtId="0" fontId="3" fillId="0" borderId="6" xfId="3" applyFont="1" applyFill="1" applyBorder="1"/>
    <xf numFmtId="0" fontId="4" fillId="0" borderId="7" xfId="3" applyFont="1" applyFill="1" applyBorder="1"/>
    <xf numFmtId="0" fontId="4" fillId="0" borderId="7" xfId="3" applyFont="1" applyFill="1" applyBorder="1" applyAlignment="1">
      <alignment horizontal="right"/>
    </xf>
    <xf numFmtId="0" fontId="4" fillId="0" borderId="7" xfId="3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right"/>
    </xf>
    <xf numFmtId="0" fontId="3" fillId="0" borderId="5" xfId="3" applyFont="1" applyFill="1" applyBorder="1"/>
    <xf numFmtId="0" fontId="4" fillId="0" borderId="0" xfId="3" applyFont="1" applyFill="1" applyBorder="1"/>
    <xf numFmtId="165" fontId="3" fillId="0" borderId="0" xfId="1" applyNumberFormat="1" applyFont="1" applyFill="1" applyBorder="1"/>
    <xf numFmtId="166" fontId="3" fillId="0" borderId="5" xfId="2" applyNumberFormat="1" applyFont="1" applyFill="1" applyBorder="1"/>
    <xf numFmtId="166" fontId="6" fillId="0" borderId="0" xfId="2" applyNumberFormat="1" applyFont="1" applyFill="1" applyBorder="1"/>
    <xf numFmtId="167" fontId="3" fillId="0" borderId="0" xfId="1" applyNumberFormat="1" applyFont="1" applyFill="1" applyBorder="1"/>
    <xf numFmtId="0" fontId="4" fillId="0" borderId="0" xfId="3" applyFont="1" applyFill="1" applyBorder="1" applyAlignment="1">
      <alignment wrapText="1"/>
    </xf>
    <xf numFmtId="0" fontId="7" fillId="0" borderId="0" xfId="3" applyFont="1" applyFill="1" applyBorder="1"/>
    <xf numFmtId="167" fontId="4" fillId="0" borderId="0" xfId="1" applyNumberFormat="1" applyFont="1" applyFill="1" applyBorder="1"/>
    <xf numFmtId="166" fontId="4" fillId="0" borderId="5" xfId="2" applyNumberFormat="1" applyFont="1" applyFill="1" applyBorder="1"/>
    <xf numFmtId="9" fontId="4" fillId="0" borderId="0" xfId="2" applyNumberFormat="1" applyFont="1" applyFill="1" applyBorder="1"/>
    <xf numFmtId="166" fontId="4" fillId="0" borderId="0" xfId="3" applyNumberFormat="1" applyFont="1" applyFill="1" applyBorder="1" applyAlignment="1">
      <alignment horizontal="right"/>
    </xf>
    <xf numFmtId="167" fontId="4" fillId="0" borderId="0" xfId="3" applyNumberFormat="1" applyFont="1" applyFill="1" applyBorder="1"/>
    <xf numFmtId="0" fontId="3" fillId="0" borderId="4" xfId="3" applyFont="1" applyFill="1" applyBorder="1" applyAlignment="1">
      <alignment horizontal="right"/>
    </xf>
    <xf numFmtId="0" fontId="3" fillId="0" borderId="6" xfId="3" applyFont="1" applyFill="1" applyBorder="1" applyAlignment="1">
      <alignment horizontal="right"/>
    </xf>
    <xf numFmtId="0" fontId="3" fillId="0" borderId="7" xfId="3" applyFont="1" applyFill="1" applyBorder="1"/>
    <xf numFmtId="0" fontId="3" fillId="0" borderId="8" xfId="3" applyFont="1" applyFill="1" applyBorder="1"/>
    <xf numFmtId="0" fontId="3" fillId="0" borderId="0" xfId="3" applyFont="1" applyFill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</cellXfs>
  <cellStyles count="9">
    <cellStyle name="Comma" xfId="1" builtinId="3"/>
    <cellStyle name="Comma 2" xfId="4" xr:uid="{00000000-0005-0000-0000-000001000000}"/>
    <cellStyle name="Comma 3" xfId="5" xr:uid="{00000000-0005-0000-0000-000002000000}"/>
    <cellStyle name="Normal" xfId="0" builtinId="0"/>
    <cellStyle name="Normal 2" xfId="6" xr:uid="{00000000-0005-0000-0000-000004000000}"/>
    <cellStyle name="Normal 3" xfId="3" xr:uid="{00000000-0005-0000-0000-000005000000}"/>
    <cellStyle name="Normal 4" xfId="7" xr:uid="{00000000-0005-0000-0000-000006000000}"/>
    <cellStyle name="Normal 7 2" xfId="8" xr:uid="{00000000-0005-0000-0000-000007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638175</xdr:colOff>
      <xdr:row>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028700" cy="4953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85724</xdr:rowOff>
    </xdr:from>
    <xdr:to>
      <xdr:col>1</xdr:col>
      <xdr:colOff>1082071</xdr:colOff>
      <xdr:row>4</xdr:row>
      <xdr:rowOff>59530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4"/>
          <a:ext cx="126066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tabSelected="1" zoomScale="80" zoomScaleNormal="8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40625" defaultRowHeight="14.25" x14ac:dyDescent="0.2"/>
  <cols>
    <col min="1" max="1" width="2.7109375" style="1" customWidth="1"/>
    <col min="2" max="2" width="38.42578125" style="1" customWidth="1"/>
    <col min="3" max="3" width="12.42578125" style="1" customWidth="1"/>
    <col min="4" max="4" width="14.42578125" style="1" customWidth="1"/>
    <col min="5" max="6" width="12.28515625" style="1" customWidth="1"/>
    <col min="7" max="17" width="13.42578125" style="1" customWidth="1"/>
    <col min="18" max="18" width="15" style="1" customWidth="1"/>
    <col min="19" max="20" width="9.140625" style="1"/>
    <col min="21" max="21" width="14.42578125" style="1" bestFit="1" customWidth="1"/>
    <col min="22" max="22" width="9.28515625" style="1" bestFit="1" customWidth="1"/>
    <col min="23" max="27" width="9.140625" style="1"/>
    <col min="28" max="28" width="13.85546875" style="1" customWidth="1"/>
    <col min="29" max="16384" width="9.140625" style="1"/>
  </cols>
  <sheetData>
    <row r="1" spans="1:18" ht="13.5" customHeight="1" x14ac:dyDescent="0.2"/>
    <row r="4" spans="1:18" ht="14.25" customHeight="1" x14ac:dyDescent="0.2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5" x14ac:dyDescent="0.25">
      <c r="A5" s="41" t="s">
        <v>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6"/>
      <c r="N6" s="39"/>
      <c r="O6" s="38"/>
      <c r="P6" s="37"/>
      <c r="Q6" s="40"/>
      <c r="R6" s="3"/>
    </row>
    <row r="7" spans="1:18" ht="14.2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 t="s">
        <v>21</v>
      </c>
    </row>
    <row r="8" spans="1:18" ht="15" x14ac:dyDescent="0.25">
      <c r="A8" s="7"/>
      <c r="B8" s="2"/>
      <c r="C8" s="2"/>
      <c r="D8" s="8"/>
      <c r="E8" s="9"/>
      <c r="F8" s="9"/>
      <c r="G8" s="9"/>
      <c r="H8" s="2"/>
      <c r="I8" s="10" t="s">
        <v>0</v>
      </c>
      <c r="J8" s="9"/>
      <c r="K8" s="2"/>
      <c r="L8" s="2"/>
      <c r="M8" s="2"/>
      <c r="N8" s="2"/>
      <c r="O8" s="2"/>
      <c r="P8" s="2"/>
      <c r="Q8" s="2"/>
      <c r="R8" s="11" t="s">
        <v>22</v>
      </c>
    </row>
    <row r="9" spans="1:18" ht="17.25" x14ac:dyDescent="0.25">
      <c r="A9" s="12"/>
      <c r="B9" s="13" t="s">
        <v>1</v>
      </c>
      <c r="C9" s="14">
        <v>2009</v>
      </c>
      <c r="D9" s="15">
        <v>2010</v>
      </c>
      <c r="E9" s="14">
        <v>2011</v>
      </c>
      <c r="F9" s="14">
        <v>2012</v>
      </c>
      <c r="G9" s="15">
        <v>2013</v>
      </c>
      <c r="H9" s="15">
        <v>2014</v>
      </c>
      <c r="I9" s="14">
        <v>2015</v>
      </c>
      <c r="J9" s="15">
        <v>2016</v>
      </c>
      <c r="K9" s="16">
        <v>2017</v>
      </c>
      <c r="L9" s="16">
        <v>2018</v>
      </c>
      <c r="M9" s="16">
        <v>2019</v>
      </c>
      <c r="N9" s="16">
        <v>2020</v>
      </c>
      <c r="O9" s="16" t="s">
        <v>26</v>
      </c>
      <c r="P9" s="16" t="s">
        <v>29</v>
      </c>
      <c r="Q9" s="16" t="s">
        <v>27</v>
      </c>
      <c r="R9" s="17" t="s">
        <v>28</v>
      </c>
    </row>
    <row r="10" spans="1:18" x14ac:dyDescent="0.2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8"/>
    </row>
    <row r="11" spans="1:18" ht="15" x14ac:dyDescent="0.25">
      <c r="A11" s="7"/>
      <c r="B11" s="19" t="s">
        <v>2</v>
      </c>
      <c r="C11" s="20">
        <v>91321.552115467814</v>
      </c>
      <c r="D11" s="20">
        <v>113735.47655353784</v>
      </c>
      <c r="E11" s="20">
        <v>119868.11152302698</v>
      </c>
      <c r="F11" s="20">
        <v>127967.67047000001</v>
      </c>
      <c r="G11" s="20">
        <v>138917.3048891736</v>
      </c>
      <c r="H11" s="20">
        <v>162515.01914000002</v>
      </c>
      <c r="I11" s="20">
        <v>166820.80852000002</v>
      </c>
      <c r="J11" s="20">
        <v>171526.07400999998</v>
      </c>
      <c r="K11" s="20">
        <v>174975.74580196256</v>
      </c>
      <c r="L11" s="20">
        <v>188137.96377876756</v>
      </c>
      <c r="M11" s="20">
        <v>194947.43265645654</v>
      </c>
      <c r="N11" s="20">
        <v>189395.23872969995</v>
      </c>
      <c r="O11" s="20">
        <v>196059.25890200003</v>
      </c>
      <c r="P11" s="20">
        <v>243011.403456</v>
      </c>
      <c r="Q11" s="20">
        <v>263825.30243699998</v>
      </c>
      <c r="R11" s="21">
        <v>8.5649885910677348E-2</v>
      </c>
    </row>
    <row r="12" spans="1:18" x14ac:dyDescent="0.2">
      <c r="A12" s="7"/>
      <c r="B12" s="2"/>
      <c r="C12" s="22">
        <f t="shared" ref="C12:J12" ca="1" si="0">C11/C$41</f>
        <v>0.11713459583087805</v>
      </c>
      <c r="D12" s="22">
        <f t="shared" ca="1" si="0"/>
        <v>0.1565962766628658</v>
      </c>
      <c r="E12" s="22">
        <f t="shared" ca="1" si="0"/>
        <v>0.14952841471565423</v>
      </c>
      <c r="F12" s="22">
        <f t="shared" ca="1" si="0"/>
        <v>0.15987755863844633</v>
      </c>
      <c r="G12" s="22">
        <f t="shared" ca="1" si="0"/>
        <v>0.17012540615888341</v>
      </c>
      <c r="H12" s="22">
        <f t="shared" ca="1" si="0"/>
        <v>0.19055229415267733</v>
      </c>
      <c r="I12" s="22">
        <f t="shared" ca="1" si="0"/>
        <v>0.20297057965155449</v>
      </c>
      <c r="J12" s="22">
        <f t="shared" ca="1" si="0"/>
        <v>0.20117485560353804</v>
      </c>
      <c r="K12" s="22">
        <v>0.19128006382655299</v>
      </c>
      <c r="L12" s="22">
        <v>0.18041438674848281</v>
      </c>
      <c r="M12" s="22">
        <v>0.16386197592964727</v>
      </c>
      <c r="N12" s="22">
        <v>0.16986444568358397</v>
      </c>
      <c r="O12" s="22">
        <v>0.15312610304260224</v>
      </c>
      <c r="P12" s="22">
        <v>0.16232662701762379</v>
      </c>
      <c r="Q12" s="22">
        <v>0.17281456814160132</v>
      </c>
      <c r="R12" s="18"/>
    </row>
    <row r="13" spans="1:18" x14ac:dyDescent="0.2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8"/>
    </row>
    <row r="14" spans="1:18" ht="15" x14ac:dyDescent="0.25">
      <c r="A14" s="7"/>
      <c r="B14" s="19" t="s">
        <v>3</v>
      </c>
      <c r="C14" s="20">
        <v>29415.66822</v>
      </c>
      <c r="D14" s="20">
        <v>27493.651966130761</v>
      </c>
      <c r="E14" s="20">
        <v>27412.76171893315</v>
      </c>
      <c r="F14" s="20">
        <v>28936.315734611017</v>
      </c>
      <c r="G14" s="20">
        <v>29963.32265124422</v>
      </c>
      <c r="H14" s="20">
        <v>31531.00425285142</v>
      </c>
      <c r="I14" s="20">
        <v>30949.341145145627</v>
      </c>
      <c r="J14" s="20">
        <v>34393.438449430425</v>
      </c>
      <c r="K14" s="20">
        <v>34083.858006637754</v>
      </c>
      <c r="L14" s="20">
        <v>41607.192439372011</v>
      </c>
      <c r="M14" s="20">
        <v>50294.809066296402</v>
      </c>
      <c r="N14" s="20">
        <v>41758.782566502581</v>
      </c>
      <c r="O14" s="20">
        <v>49073.468597999999</v>
      </c>
      <c r="P14" s="20">
        <v>59310.215725000002</v>
      </c>
      <c r="Q14" s="20">
        <v>57030.33668</v>
      </c>
      <c r="R14" s="21">
        <v>-3.8439904780838696E-2</v>
      </c>
    </row>
    <row r="15" spans="1:18" x14ac:dyDescent="0.2">
      <c r="A15" s="7"/>
      <c r="B15" s="2"/>
      <c r="C15" s="22">
        <f t="shared" ref="C15:J15" ca="1" si="1">C14/C$41</f>
        <v>3.7730331211281484E-2</v>
      </c>
      <c r="D15" s="22">
        <f t="shared" ca="1" si="1"/>
        <v>3.7854534576413426E-2</v>
      </c>
      <c r="E15" s="22">
        <f t="shared" ca="1" si="1"/>
        <v>3.4195806964245207E-2</v>
      </c>
      <c r="F15" s="22">
        <f t="shared" ca="1" si="1"/>
        <v>3.6151845998676865E-2</v>
      </c>
      <c r="G15" s="22">
        <f t="shared" ca="1" si="1"/>
        <v>3.6694653988423767E-2</v>
      </c>
      <c r="H15" s="22">
        <f t="shared" ca="1" si="1"/>
        <v>3.6970768788715802E-2</v>
      </c>
      <c r="I15" s="22">
        <f t="shared" ca="1" si="1"/>
        <v>3.7656008071144144E-2</v>
      </c>
      <c r="J15" s="22">
        <f t="shared" ca="1" si="1"/>
        <v>4.0338444482615247E-2</v>
      </c>
      <c r="K15" s="22">
        <v>3.7259807095456968E-2</v>
      </c>
      <c r="L15" s="22">
        <v>3.989910360198428E-2</v>
      </c>
      <c r="M15" s="22">
        <v>4.2275020913617123E-2</v>
      </c>
      <c r="N15" s="22">
        <v>3.7452538409393145E-2</v>
      </c>
      <c r="O15" s="22">
        <v>3.8327335578430044E-2</v>
      </c>
      <c r="P15" s="22">
        <v>3.9618006107561422E-2</v>
      </c>
      <c r="Q15" s="22">
        <v>3.7356814957798842E-2</v>
      </c>
      <c r="R15" s="18"/>
    </row>
    <row r="16" spans="1:18" x14ac:dyDescent="0.2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8"/>
    </row>
    <row r="17" spans="1:18" ht="15" x14ac:dyDescent="0.25">
      <c r="A17" s="7"/>
      <c r="B17" s="19" t="s">
        <v>4</v>
      </c>
      <c r="C17" s="20">
        <v>9309.8562099999981</v>
      </c>
      <c r="D17" s="20">
        <v>8887.8544000000002</v>
      </c>
      <c r="E17" s="20">
        <v>9333.4013700000014</v>
      </c>
      <c r="F17" s="20">
        <v>8970.2711400000007</v>
      </c>
      <c r="G17" s="20">
        <v>9856.5328100000006</v>
      </c>
      <c r="H17" s="20">
        <v>11217.358250000001</v>
      </c>
      <c r="I17" s="20">
        <v>12454.049370000001</v>
      </c>
      <c r="J17" s="20">
        <v>14487.552039</v>
      </c>
      <c r="K17" s="20">
        <v>16427.396472354991</v>
      </c>
      <c r="L17" s="20">
        <v>17226.950575596402</v>
      </c>
      <c r="M17" s="20">
        <v>23316.014703391997</v>
      </c>
      <c r="N17" s="20">
        <v>21004.3258092</v>
      </c>
      <c r="O17" s="20">
        <v>25400.711508999997</v>
      </c>
      <c r="P17" s="20">
        <v>22232.104639999998</v>
      </c>
      <c r="Q17" s="20">
        <v>19129.221196999999</v>
      </c>
      <c r="R17" s="21">
        <v>-0.1395676879559703</v>
      </c>
    </row>
    <row r="18" spans="1:18" x14ac:dyDescent="0.2">
      <c r="A18" s="7"/>
      <c r="B18" s="2"/>
      <c r="C18" s="22">
        <f t="shared" ref="C18:J18" ca="1" si="2">C17/C$41</f>
        <v>1.1941389728276779E-2</v>
      </c>
      <c r="D18" s="22">
        <f t="shared" ca="1" si="2"/>
        <v>1.2237209960662672E-2</v>
      </c>
      <c r="E18" s="22">
        <f t="shared" ca="1" si="2"/>
        <v>1.1642868925092855E-2</v>
      </c>
      <c r="F18" s="22">
        <f t="shared" ca="1" si="2"/>
        <v>1.1207088828926721E-2</v>
      </c>
      <c r="G18" s="22">
        <f t="shared" ca="1" si="2"/>
        <v>1.2070826229729817E-2</v>
      </c>
      <c r="H18" s="22">
        <f t="shared" ca="1" si="2"/>
        <v>1.3152589589449572E-2</v>
      </c>
      <c r="I18" s="22">
        <f t="shared" ca="1" si="2"/>
        <v>1.5152819615635181E-2</v>
      </c>
      <c r="J18" s="22">
        <f t="shared" ca="1" si="2"/>
        <v>1.6991767615019571E-2</v>
      </c>
      <c r="K18" s="22">
        <v>1.7958108601477441E-2</v>
      </c>
      <c r="L18" s="22">
        <v>1.6519737224845007E-2</v>
      </c>
      <c r="M18" s="22">
        <v>1.9598145961918546E-2</v>
      </c>
      <c r="N18" s="22">
        <v>1.8838320247475455E-2</v>
      </c>
      <c r="O18" s="22">
        <v>1.9838450831983986E-2</v>
      </c>
      <c r="P18" s="22">
        <v>1.4850589340213776E-2</v>
      </c>
      <c r="Q18" s="22">
        <v>1.2530292089152932E-2</v>
      </c>
      <c r="R18" s="18"/>
    </row>
    <row r="19" spans="1:18" x14ac:dyDescent="0.2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8"/>
    </row>
    <row r="20" spans="1:18" ht="15" x14ac:dyDescent="0.25">
      <c r="A20" s="7"/>
      <c r="B20" s="19" t="s">
        <v>5</v>
      </c>
      <c r="C20" s="23">
        <v>123149.95298913217</v>
      </c>
      <c r="D20" s="23">
        <v>140296.72534761214</v>
      </c>
      <c r="E20" s="23">
        <v>202121.70668658343</v>
      </c>
      <c r="F20" s="23">
        <v>173046.56271656725</v>
      </c>
      <c r="G20" s="23">
        <v>189337.74683969037</v>
      </c>
      <c r="H20" s="23">
        <v>178480.68312810411</v>
      </c>
      <c r="I20" s="23">
        <v>106849.12837616151</v>
      </c>
      <c r="J20" s="23">
        <v>93152.114461236357</v>
      </c>
      <c r="K20" s="23">
        <v>112155.46129820345</v>
      </c>
      <c r="L20" s="23">
        <v>133189.59205408397</v>
      </c>
      <c r="M20" s="23">
        <v>140864.20326812746</v>
      </c>
      <c r="N20" s="23">
        <v>89479.900348338066</v>
      </c>
      <c r="O20" s="23">
        <v>128877.72838500001</v>
      </c>
      <c r="P20" s="23">
        <v>231583.89764100002</v>
      </c>
      <c r="Q20" s="23">
        <v>215218.27802900001</v>
      </c>
      <c r="R20" s="21">
        <v>-7.0668210435640422E-2</v>
      </c>
    </row>
    <row r="21" spans="1:18" x14ac:dyDescent="0.2">
      <c r="A21" s="7"/>
      <c r="B21" s="2" t="s">
        <v>6</v>
      </c>
      <c r="C21" s="22">
        <f t="shared" ref="C21:J21" ca="1" si="3">C20/C$41</f>
        <v>0.15795964518577579</v>
      </c>
      <c r="D21" s="22">
        <f t="shared" ca="1" si="3"/>
        <v>0.19316703532768881</v>
      </c>
      <c r="E21" s="22">
        <f t="shared" ca="1" si="3"/>
        <v>0.2521349339408035</v>
      </c>
      <c r="F21" s="22">
        <f t="shared" ca="1" si="3"/>
        <v>0.21619727761150015</v>
      </c>
      <c r="G21" s="22">
        <f t="shared" ca="1" si="3"/>
        <v>0.23187291970577614</v>
      </c>
      <c r="H21" s="22">
        <f t="shared" ca="1" si="3"/>
        <v>0.20927237255960418</v>
      </c>
      <c r="I21" s="22">
        <f t="shared" ca="1" si="3"/>
        <v>0.1300031435776958</v>
      </c>
      <c r="J21" s="22">
        <f t="shared" ca="1" si="3"/>
        <v>0.10925372882265665</v>
      </c>
      <c r="K21" s="22">
        <v>0.12260615719790935</v>
      </c>
      <c r="L21" s="22">
        <v>0.12772179569230571</v>
      </c>
      <c r="M21" s="22">
        <v>0.11840261946894826</v>
      </c>
      <c r="N21" s="22">
        <v>8.0252564818617492E-2</v>
      </c>
      <c r="O21" s="22">
        <v>0.10065601811971707</v>
      </c>
      <c r="P21" s="22">
        <v>0.15469328780887717</v>
      </c>
      <c r="Q21" s="22">
        <v>0.14097530991229382</v>
      </c>
      <c r="R21" s="18"/>
    </row>
    <row r="22" spans="1:18" x14ac:dyDescent="0.2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8"/>
    </row>
    <row r="23" spans="1:18" ht="15" x14ac:dyDescent="0.25">
      <c r="A23" s="7"/>
      <c r="B23" s="19" t="s">
        <v>7</v>
      </c>
      <c r="C23" s="23">
        <v>72.649010000000004</v>
      </c>
      <c r="D23" s="23">
        <v>278.57767000000001</v>
      </c>
      <c r="E23" s="23">
        <v>304.76862</v>
      </c>
      <c r="F23" s="23">
        <v>191.36194999999998</v>
      </c>
      <c r="G23" s="23">
        <v>247.66712999999999</v>
      </c>
      <c r="H23" s="23">
        <v>608.58149000000003</v>
      </c>
      <c r="I23" s="23">
        <v>1545.4767200000001</v>
      </c>
      <c r="J23" s="23">
        <v>1145.9028199999998</v>
      </c>
      <c r="K23" s="23">
        <v>571.86685999999997</v>
      </c>
      <c r="L23" s="23">
        <v>1581.8097406359996</v>
      </c>
      <c r="M23" s="23">
        <v>1749.245539796</v>
      </c>
      <c r="N23" s="23">
        <v>1633.7833699999994</v>
      </c>
      <c r="O23" s="23">
        <v>2116.4412139999999</v>
      </c>
      <c r="P23" s="23">
        <v>3061.1535699999999</v>
      </c>
      <c r="Q23" s="23">
        <v>3155.1076880000001</v>
      </c>
      <c r="R23" s="21">
        <v>3.0692389601348902E-2</v>
      </c>
    </row>
    <row r="24" spans="1:18" x14ac:dyDescent="0.2">
      <c r="A24" s="7"/>
      <c r="B24" s="2" t="s">
        <v>8</v>
      </c>
      <c r="C24" s="22">
        <f t="shared" ref="C24:J24" ca="1" si="4">C23/C$41</f>
        <v>9.3184053782875473E-5</v>
      </c>
      <c r="D24" s="22">
        <f t="shared" ca="1" si="4"/>
        <v>3.835586503467247E-4</v>
      </c>
      <c r="E24" s="22">
        <f t="shared" ca="1" si="4"/>
        <v>3.8018091738204466E-4</v>
      </c>
      <c r="F24" s="22">
        <f t="shared" ca="1" si="4"/>
        <v>2.390797712416342E-4</v>
      </c>
      <c r="G24" s="22">
        <f t="shared" ca="1" si="4"/>
        <v>3.033061368205301E-4</v>
      </c>
      <c r="H24" s="22">
        <f t="shared" ca="1" si="4"/>
        <v>7.1357465735800204E-4</v>
      </c>
      <c r="I24" s="22">
        <f t="shared" ca="1" si="4"/>
        <v>1.8803787637725995E-3</v>
      </c>
      <c r="J24" s="22">
        <f t="shared" ca="1" si="4"/>
        <v>1.3439754607555891E-3</v>
      </c>
      <c r="K24" s="22">
        <v>6.2515366903990381E-4</v>
      </c>
      <c r="L24" s="22">
        <v>1.5168721324378841E-3</v>
      </c>
      <c r="M24" s="22">
        <v>1.4703185706590623E-3</v>
      </c>
      <c r="N24" s="22">
        <v>1.4653045576725379E-3</v>
      </c>
      <c r="O24" s="22">
        <v>1.6529818445379636E-3</v>
      </c>
      <c r="P24" s="22">
        <v>2.0447877207993995E-3</v>
      </c>
      <c r="Q24" s="22">
        <v>2.0667031080999843E-3</v>
      </c>
      <c r="R24" s="18"/>
    </row>
    <row r="25" spans="1:18" x14ac:dyDescent="0.2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1"/>
    </row>
    <row r="26" spans="1:18" ht="15" x14ac:dyDescent="0.25">
      <c r="A26" s="7"/>
      <c r="B26" s="19" t="s">
        <v>9</v>
      </c>
      <c r="C26" s="20">
        <v>26596.714369999991</v>
      </c>
      <c r="D26" s="20">
        <v>31508.616099999996</v>
      </c>
      <c r="E26" s="20">
        <v>32259.859779999999</v>
      </c>
      <c r="F26" s="20">
        <v>36902.941900000005</v>
      </c>
      <c r="G26" s="20">
        <v>38392.627819999994</v>
      </c>
      <c r="H26" s="20">
        <v>39797.235680000005</v>
      </c>
      <c r="I26" s="20">
        <v>39282.800979999993</v>
      </c>
      <c r="J26" s="20">
        <v>43510.246120000003</v>
      </c>
      <c r="K26" s="20">
        <v>54792.072915021759</v>
      </c>
      <c r="L26" s="20">
        <v>74146.166321418772</v>
      </c>
      <c r="M26" s="20">
        <v>80807.568376871292</v>
      </c>
      <c r="N26" s="20">
        <v>86748.641942364047</v>
      </c>
      <c r="O26" s="20">
        <v>110526.73924800001</v>
      </c>
      <c r="P26" s="20">
        <v>108922.10528</v>
      </c>
      <c r="Q26" s="20">
        <v>119239.20982800002</v>
      </c>
      <c r="R26" s="21">
        <v>9.4720025117751794E-2</v>
      </c>
    </row>
    <row r="27" spans="1:18" x14ac:dyDescent="0.2">
      <c r="A27" s="7"/>
      <c r="B27" s="2"/>
      <c r="C27" s="22">
        <f t="shared" ref="C27:J27" ca="1" si="5">C26/C$41</f>
        <v>3.411456897075206E-2</v>
      </c>
      <c r="D27" s="22">
        <f t="shared" ca="1" si="5"/>
        <v>4.3382523321445966E-2</v>
      </c>
      <c r="E27" s="22">
        <f t="shared" ca="1" si="5"/>
        <v>4.024227653679216E-2</v>
      </c>
      <c r="F27" s="22">
        <f t="shared" ca="1" si="5"/>
        <v>4.6105021962805665E-2</v>
      </c>
      <c r="G27" s="22">
        <f t="shared" ca="1" si="5"/>
        <v>4.7017622509989955E-2</v>
      </c>
      <c r="H27" s="22">
        <f t="shared" ca="1" si="5"/>
        <v>4.6663099816183461E-2</v>
      </c>
      <c r="I27" s="22">
        <f t="shared" ca="1" si="5"/>
        <v>4.7795313762019946E-2</v>
      </c>
      <c r="J27" s="22">
        <f t="shared" ca="1" si="5"/>
        <v>5.1031118918719559E-2</v>
      </c>
      <c r="K27" s="22">
        <v>5.9897622703871653E-2</v>
      </c>
      <c r="L27" s="22">
        <v>7.1102263774683483E-2</v>
      </c>
      <c r="M27" s="22">
        <v>6.7922350368360529E-2</v>
      </c>
      <c r="N27" s="22">
        <v>7.7802958913732331E-2</v>
      </c>
      <c r="O27" s="22">
        <v>8.6323537882553064E-2</v>
      </c>
      <c r="P27" s="22">
        <v>7.2757729498740389E-2</v>
      </c>
      <c r="Q27" s="22">
        <v>7.8105747862801264E-2</v>
      </c>
      <c r="R27" s="18"/>
    </row>
    <row r="28" spans="1:18" x14ac:dyDescent="0.2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8"/>
    </row>
    <row r="29" spans="1:18" ht="15" x14ac:dyDescent="0.25">
      <c r="A29" s="7"/>
      <c r="B29" s="19" t="s">
        <v>10</v>
      </c>
      <c r="C29" s="23">
        <v>85834.873719999989</v>
      </c>
      <c r="D29" s="23">
        <v>78456.88817999998</v>
      </c>
      <c r="E29" s="23">
        <v>77382.430710000001</v>
      </c>
      <c r="F29" s="23">
        <v>92671.935949999999</v>
      </c>
      <c r="G29" s="23">
        <v>94523.004580000023</v>
      </c>
      <c r="H29" s="23">
        <v>91728.464500000002</v>
      </c>
      <c r="I29" s="23">
        <v>90668.964830000012</v>
      </c>
      <c r="J29" s="23">
        <v>95195.237289999975</v>
      </c>
      <c r="K29" s="23">
        <v>110662.89298607213</v>
      </c>
      <c r="L29" s="23">
        <v>124439.40253807226</v>
      </c>
      <c r="M29" s="23">
        <v>135574.58068872543</v>
      </c>
      <c r="N29" s="23">
        <v>135089.5377012</v>
      </c>
      <c r="O29" s="23">
        <v>177756.015747</v>
      </c>
      <c r="P29" s="23">
        <v>184631.0698</v>
      </c>
      <c r="Q29" s="23">
        <v>170223.83185300001</v>
      </c>
      <c r="R29" s="21">
        <v>-7.8032575788064773E-2</v>
      </c>
    </row>
    <row r="30" spans="1:18" x14ac:dyDescent="0.2">
      <c r="A30" s="7"/>
      <c r="B30" s="2" t="s">
        <v>11</v>
      </c>
      <c r="C30" s="22">
        <f t="shared" ref="C30:J30" ca="1" si="6">C29/C$41</f>
        <v>0.11009704728489492</v>
      </c>
      <c r="D30" s="22">
        <f t="shared" ca="1" si="6"/>
        <v>0.10802308074701282</v>
      </c>
      <c r="E30" s="22">
        <f t="shared" ca="1" si="6"/>
        <v>9.6530028244313032E-2</v>
      </c>
      <c r="F30" s="22">
        <f t="shared" ca="1" si="6"/>
        <v>0.11578051565342734</v>
      </c>
      <c r="G30" s="22">
        <f t="shared" ca="1" si="6"/>
        <v>0.11575782123299559</v>
      </c>
      <c r="H30" s="22">
        <f t="shared" ca="1" si="6"/>
        <v>0.10755356300035211</v>
      </c>
      <c r="I30" s="22">
        <f t="shared" ca="1" si="6"/>
        <v>0.11031676750173028</v>
      </c>
      <c r="J30" s="22">
        <f t="shared" ca="1" si="6"/>
        <v>0.1116500113845303</v>
      </c>
      <c r="K30" s="22">
        <v>0.12097451070483999</v>
      </c>
      <c r="L30" s="22">
        <v>0.11933082534396808</v>
      </c>
      <c r="M30" s="22">
        <v>0.11395645674717318</v>
      </c>
      <c r="N30" s="22">
        <v>0.12115885062989994</v>
      </c>
      <c r="O30" s="22">
        <v>0.13883091334810652</v>
      </c>
      <c r="P30" s="22">
        <v>0.12332976303606252</v>
      </c>
      <c r="Q30" s="22">
        <v>0.11150241359472869</v>
      </c>
      <c r="R30" s="18"/>
    </row>
    <row r="31" spans="1:18" x14ac:dyDescent="0.2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8"/>
    </row>
    <row r="32" spans="1:18" ht="15" x14ac:dyDescent="0.25">
      <c r="A32" s="7"/>
      <c r="B32" s="24" t="s">
        <v>12</v>
      </c>
      <c r="C32" s="23">
        <v>92554.504330000025</v>
      </c>
      <c r="D32" s="23">
        <v>97871.302409999989</v>
      </c>
      <c r="E32" s="23">
        <v>108282.86706999999</v>
      </c>
      <c r="F32" s="23">
        <v>115908.40033000002</v>
      </c>
      <c r="G32" s="23">
        <v>117278.05447</v>
      </c>
      <c r="H32" s="23">
        <v>126865.26672</v>
      </c>
      <c r="I32" s="23">
        <v>147136.72433000003</v>
      </c>
      <c r="J32" s="23">
        <v>171174.01368</v>
      </c>
      <c r="K32" s="23">
        <v>193060.3417707255</v>
      </c>
      <c r="L32" s="23">
        <v>214104.00360976814</v>
      </c>
      <c r="M32" s="23">
        <v>249792.38968291489</v>
      </c>
      <c r="N32" s="23">
        <v>236478.40571816231</v>
      </c>
      <c r="O32" s="23">
        <v>286789.500932</v>
      </c>
      <c r="P32" s="23">
        <v>283201.193294</v>
      </c>
      <c r="Q32" s="23">
        <v>299387.22752200003</v>
      </c>
      <c r="R32" s="21">
        <v>5.7153834839942963E-2</v>
      </c>
    </row>
    <row r="33" spans="1:18" x14ac:dyDescent="0.2">
      <c r="A33" s="7"/>
      <c r="B33" s="2" t="s">
        <v>13</v>
      </c>
      <c r="C33" s="22">
        <f t="shared" ref="C33:J33" ca="1" si="7">C32/C$41</f>
        <v>0.11871605558470932</v>
      </c>
      <c r="D33" s="22">
        <f t="shared" ca="1" si="7"/>
        <v>0.13475374627139261</v>
      </c>
      <c r="E33" s="22">
        <f t="shared" ca="1" si="7"/>
        <v>0.13507650406866228</v>
      </c>
      <c r="F33" s="22">
        <f t="shared" ca="1" si="7"/>
        <v>0.14481120116031512</v>
      </c>
      <c r="G33" s="22">
        <f t="shared" ca="1" si="7"/>
        <v>0.14362484692709687</v>
      </c>
      <c r="H33" s="22">
        <f t="shared" ca="1" si="7"/>
        <v>0.14875220610202183</v>
      </c>
      <c r="I33" s="22">
        <f t="shared" ca="1" si="7"/>
        <v>0.17902098958902157</v>
      </c>
      <c r="J33" s="22">
        <f t="shared" ca="1" si="7"/>
        <v>0.20076194061985253</v>
      </c>
      <c r="K33" s="22">
        <v>0.21104979051254491</v>
      </c>
      <c r="L33" s="22">
        <v>0.20531444975705962</v>
      </c>
      <c r="M33" s="22">
        <v>0.2099615983030759</v>
      </c>
      <c r="N33" s="22">
        <v>0.21209230798447831</v>
      </c>
      <c r="O33" s="22">
        <v>0.22398819069902093</v>
      </c>
      <c r="P33" s="22">
        <v>0.18917258129042785</v>
      </c>
      <c r="Q33" s="22">
        <v>0.19610884154555505</v>
      </c>
      <c r="R33" s="18"/>
    </row>
    <row r="34" spans="1:18" x14ac:dyDescent="0.2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8"/>
    </row>
    <row r="35" spans="1:18" ht="15" x14ac:dyDescent="0.25">
      <c r="A35" s="7"/>
      <c r="B35" s="19" t="s">
        <v>14</v>
      </c>
      <c r="C35" s="23">
        <v>226243.86911999996</v>
      </c>
      <c r="D35" s="23">
        <v>134530.40850000014</v>
      </c>
      <c r="E35" s="23">
        <v>131228.87471</v>
      </c>
      <c r="F35" s="23">
        <v>131182.44555</v>
      </c>
      <c r="G35" s="23">
        <v>120863.17535999998</v>
      </c>
      <c r="H35" s="23">
        <v>131899.10038000002</v>
      </c>
      <c r="I35" s="23">
        <v>114173.86784000001</v>
      </c>
      <c r="J35" s="23">
        <v>116439.47732000001</v>
      </c>
      <c r="K35" s="23">
        <v>184952.24891704702</v>
      </c>
      <c r="L35" s="23">
        <v>224487.42652504091</v>
      </c>
      <c r="M35" s="23">
        <v>239956.86446144685</v>
      </c>
      <c r="N35" s="23">
        <v>226054.36248626269</v>
      </c>
      <c r="O35" s="23">
        <v>264693.45132500003</v>
      </c>
      <c r="P35" s="23">
        <v>307225.79392300005</v>
      </c>
      <c r="Q35" s="23">
        <v>328386.273484</v>
      </c>
      <c r="R35" s="21">
        <v>6.8875986260136024E-2</v>
      </c>
    </row>
    <row r="36" spans="1:18" x14ac:dyDescent="0.2">
      <c r="A36" s="7"/>
      <c r="B36" s="2" t="s">
        <v>15</v>
      </c>
      <c r="C36" s="22">
        <f t="shared" ref="C36:J36" ca="1" si="8">C35/C$41</f>
        <v>0.29019419353579512</v>
      </c>
      <c r="D36" s="22">
        <f t="shared" ca="1" si="8"/>
        <v>0.18522770297724722</v>
      </c>
      <c r="E36" s="22">
        <f t="shared" ca="1" si="8"/>
        <v>0.16370029819428655</v>
      </c>
      <c r="F36" s="22">
        <f t="shared" ca="1" si="8"/>
        <v>0.16389396676304846</v>
      </c>
      <c r="G36" s="22">
        <f t="shared" ca="1" si="8"/>
        <v>0.14801537370867049</v>
      </c>
      <c r="H36" s="22">
        <f t="shared" ca="1" si="8"/>
        <v>0.15465448244159913</v>
      </c>
      <c r="I36" s="22">
        <f t="shared" ca="1" si="8"/>
        <v>0.13891514099553395</v>
      </c>
      <c r="J36" s="22">
        <f t="shared" ca="1" si="8"/>
        <v>0.13656638019381695</v>
      </c>
      <c r="K36" s="22">
        <v>0.20218618195094137</v>
      </c>
      <c r="L36" s="22">
        <v>0.21527160481488689</v>
      </c>
      <c r="M36" s="22">
        <v>0.20169440249990891</v>
      </c>
      <c r="N36" s="22">
        <v>0.20274321168594145</v>
      </c>
      <c r="O36" s="22">
        <v>0.2067307452312343</v>
      </c>
      <c r="P36" s="22">
        <v>0.2052205211405311</v>
      </c>
      <c r="Q36" s="22">
        <v>0.21510420536452834</v>
      </c>
      <c r="R36" s="18"/>
    </row>
    <row r="37" spans="1:18" x14ac:dyDescent="0.2">
      <c r="A37" s="7"/>
      <c r="B37" s="2"/>
      <c r="C37" s="25"/>
      <c r="D37" s="25"/>
      <c r="E37" s="25"/>
      <c r="F37" s="25"/>
      <c r="G37" s="25"/>
      <c r="H37" s="2"/>
      <c r="I37" s="2"/>
      <c r="J37" s="2"/>
      <c r="K37" s="2"/>
      <c r="L37" s="2"/>
      <c r="M37" s="2"/>
      <c r="N37" s="2"/>
      <c r="O37" s="2"/>
      <c r="P37" s="2"/>
      <c r="Q37" s="2"/>
      <c r="R37" s="18"/>
    </row>
    <row r="38" spans="1:18" ht="17.25" x14ac:dyDescent="0.25">
      <c r="A38" s="7"/>
      <c r="B38" s="19" t="s">
        <v>16</v>
      </c>
      <c r="C38" s="23">
        <v>95129.567389852993</v>
      </c>
      <c r="D38" s="23">
        <v>93237.949727170548</v>
      </c>
      <c r="E38" s="23">
        <v>93446.242033977658</v>
      </c>
      <c r="F38" s="23">
        <v>84632.555613134246</v>
      </c>
      <c r="G38" s="23">
        <v>77178.819066551558</v>
      </c>
      <c r="H38" s="23">
        <v>78220.380354871129</v>
      </c>
      <c r="I38" s="23">
        <v>112015.33543225887</v>
      </c>
      <c r="J38" s="23">
        <v>111597.77617308189</v>
      </c>
      <c r="K38" s="23">
        <v>33080.177999229367</v>
      </c>
      <c r="L38" s="23">
        <v>23889.698241085804</v>
      </c>
      <c r="M38" s="23">
        <v>72402.017168247883</v>
      </c>
      <c r="N38" s="23">
        <v>87335.720770160013</v>
      </c>
      <c r="O38" s="23">
        <v>39084.457794000002</v>
      </c>
      <c r="P38" s="23">
        <v>53873.07392000001</v>
      </c>
      <c r="Q38" s="23">
        <v>51043.302468999995</v>
      </c>
      <c r="R38" s="21">
        <v>-5.2526637986207048E-2</v>
      </c>
    </row>
    <row r="39" spans="1:18" ht="16.5" x14ac:dyDescent="0.2">
      <c r="A39" s="7"/>
      <c r="B39" s="2" t="s">
        <v>17</v>
      </c>
      <c r="C39" s="22">
        <f t="shared" ref="C39:J39" ca="1" si="9">C38/C$41</f>
        <v>0.12201898861385363</v>
      </c>
      <c r="D39" s="22">
        <f t="shared" ca="1" si="9"/>
        <v>0.12837433150492394</v>
      </c>
      <c r="E39" s="22">
        <f t="shared" ca="1" si="9"/>
        <v>0.11656868749276815</v>
      </c>
      <c r="F39" s="22">
        <f t="shared" ca="1" si="9"/>
        <v>0.10573644361161151</v>
      </c>
      <c r="G39" s="22">
        <f t="shared" ca="1" si="9"/>
        <v>9.4517223401613379E-2</v>
      </c>
      <c r="H39" s="22">
        <f t="shared" ca="1" si="9"/>
        <v>9.17150488920387E-2</v>
      </c>
      <c r="I39" s="22">
        <f t="shared" ca="1" si="9"/>
        <v>0.13628885847189209</v>
      </c>
      <c r="J39" s="22">
        <f t="shared" ca="1" si="9"/>
        <v>0.13088777689849551</v>
      </c>
      <c r="K39" s="22">
        <v>3.6162603737365275E-2</v>
      </c>
      <c r="L39" s="22">
        <v>2.2908960909346344E-2</v>
      </c>
      <c r="M39" s="22">
        <v>6.08571112366912E-2</v>
      </c>
      <c r="N39" s="22">
        <v>7.8329497069205473E-2</v>
      </c>
      <c r="O39" s="22">
        <v>3.0525723421814026E-2</v>
      </c>
      <c r="P39" s="22">
        <v>3.5986107039162489E-2</v>
      </c>
      <c r="Q39" s="22">
        <v>3.3435103423439756E-2</v>
      </c>
      <c r="R39" s="18"/>
    </row>
    <row r="40" spans="1:18" x14ac:dyDescent="0.2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8"/>
    </row>
    <row r="41" spans="1:18" ht="17.25" x14ac:dyDescent="0.25">
      <c r="A41" s="7"/>
      <c r="B41" s="19" t="s">
        <v>18</v>
      </c>
      <c r="C41" s="26">
        <f t="shared" ref="C41:I41" ca="1" si="10">C11+C14+C17+C20+C23+C26+C29+C32+C35+C38</f>
        <v>779629.20747445291</v>
      </c>
      <c r="D41" s="26">
        <f t="shared" ca="1" si="10"/>
        <v>726297.4508544514</v>
      </c>
      <c r="E41" s="26">
        <f t="shared" ca="1" si="10"/>
        <v>801641.02422252123</v>
      </c>
      <c r="F41" s="26">
        <f t="shared" ca="1" si="10"/>
        <v>800410.46135431272</v>
      </c>
      <c r="G41" s="26">
        <f t="shared" ca="1" si="10"/>
        <v>816558.25561665976</v>
      </c>
      <c r="H41" s="26">
        <f t="shared" ca="1" si="10"/>
        <v>852863.09389582661</v>
      </c>
      <c r="I41" s="26">
        <f t="shared" ca="1" si="10"/>
        <v>821896.49754356605</v>
      </c>
      <c r="J41" s="26">
        <f ca="1">J11+J14+J17+J20+J23+J26+J29+J32+J35+J38</f>
        <v>852621.83236274868</v>
      </c>
      <c r="K41" s="26">
        <f ca="1">K11+K14+K17+K20+K23+K26+K29+K32+K35+K38</f>
        <v>914762.06302725466</v>
      </c>
      <c r="L41" s="26">
        <v>1042810.2058238417</v>
      </c>
      <c r="M41" s="26">
        <v>1189705.1256122747</v>
      </c>
      <c r="N41" s="26">
        <v>1114978.6994418895</v>
      </c>
      <c r="O41" s="26">
        <v>1280377.7736539999</v>
      </c>
      <c r="P41" s="26">
        <v>1497052.0112490002</v>
      </c>
      <c r="Q41" s="26">
        <v>1526638.091187</v>
      </c>
      <c r="R41" s="27">
        <v>1.9762893817774518E-2</v>
      </c>
    </row>
    <row r="42" spans="1:18" ht="15" x14ac:dyDescent="0.25">
      <c r="A42" s="7"/>
      <c r="B42" s="19"/>
      <c r="C42" s="28"/>
      <c r="D42" s="28"/>
      <c r="E42" s="28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8"/>
    </row>
    <row r="43" spans="1:18" ht="30" hidden="1" x14ac:dyDescent="0.25">
      <c r="A43" s="7"/>
      <c r="B43" s="24" t="s">
        <v>23</v>
      </c>
      <c r="C43" s="26">
        <v>658246.31700532068</v>
      </c>
      <c r="D43" s="26">
        <v>588043.53996683925</v>
      </c>
      <c r="E43" s="26">
        <v>603338.85381957411</v>
      </c>
      <c r="F43" s="26">
        <v>630536.20673410909</v>
      </c>
      <c r="G43" s="26">
        <v>646684.00099645613</v>
      </c>
      <c r="H43" s="26">
        <v>677699.88068135886</v>
      </c>
      <c r="I43" s="26"/>
      <c r="J43" s="26"/>
      <c r="K43" s="26"/>
      <c r="L43" s="26"/>
      <c r="M43" s="26"/>
      <c r="N43" s="26"/>
      <c r="O43" s="26"/>
      <c r="P43" s="26"/>
      <c r="Q43" s="26"/>
      <c r="R43" s="18"/>
    </row>
    <row r="44" spans="1:18" ht="15" hidden="1" x14ac:dyDescent="0.25">
      <c r="A44" s="7"/>
      <c r="B44" s="19" t="s">
        <v>24</v>
      </c>
      <c r="C44" s="29" t="e">
        <f ca="1">C43/#REF!-1</f>
        <v>#REF!</v>
      </c>
      <c r="D44" s="29">
        <f t="shared" ref="D44:H44" ca="1" si="11">D43/C43-1</f>
        <v>-0.10665122648595693</v>
      </c>
      <c r="E44" s="29">
        <f t="shared" ca="1" si="11"/>
        <v>2.6010512510004524E-2</v>
      </c>
      <c r="F44" s="29">
        <f t="shared" ca="1" si="11"/>
        <v>4.5078073030364152E-2</v>
      </c>
      <c r="G44" s="29">
        <f ca="1">G43/E43-1</f>
        <v>7.1842128022214569E-2</v>
      </c>
      <c r="H44" s="29">
        <f t="shared" ca="1" si="11"/>
        <v>4.7961414906061206E-2</v>
      </c>
      <c r="I44" s="29"/>
      <c r="J44" s="29"/>
      <c r="K44" s="29"/>
      <c r="L44" s="29"/>
      <c r="M44" s="29"/>
      <c r="N44" s="29"/>
      <c r="O44" s="29"/>
      <c r="P44" s="29"/>
      <c r="Q44" s="29"/>
      <c r="R44" s="18"/>
    </row>
    <row r="45" spans="1:18" ht="15" x14ac:dyDescent="0.25">
      <c r="A45" s="7"/>
      <c r="B45" s="19" t="s">
        <v>25</v>
      </c>
      <c r="C45" s="30">
        <f ca="1">C41-C20</f>
        <v>656479.25448532077</v>
      </c>
      <c r="D45" s="30">
        <f ca="1">D41-D20</f>
        <v>586000.72550683923</v>
      </c>
      <c r="E45" s="30">
        <f ca="1">E41-E20</f>
        <v>599519.31753593776</v>
      </c>
      <c r="F45" s="30">
        <f ca="1">F41-F20</f>
        <v>627363.89863774553</v>
      </c>
      <c r="G45" s="30">
        <f t="shared" ref="G45:K45" ca="1" si="12">G41-G20</f>
        <v>627220.50877696939</v>
      </c>
      <c r="H45" s="30">
        <f t="shared" ca="1" si="12"/>
        <v>674382.41076772253</v>
      </c>
      <c r="I45" s="30">
        <f t="shared" ca="1" si="12"/>
        <v>715047.36916740448</v>
      </c>
      <c r="J45" s="30">
        <f t="shared" ca="1" si="12"/>
        <v>759469.71790151228</v>
      </c>
      <c r="K45" s="30">
        <f t="shared" ca="1" si="12"/>
        <v>802606.60172905121</v>
      </c>
      <c r="L45" s="30">
        <v>909620.61376975779</v>
      </c>
      <c r="M45" s="30">
        <v>1048840.9223441472</v>
      </c>
      <c r="N45" s="30">
        <v>1025498.7990935515</v>
      </c>
      <c r="O45" s="30">
        <v>1151500.0452689999</v>
      </c>
      <c r="P45" s="30">
        <v>1265468.1136080001</v>
      </c>
      <c r="Q45" s="30">
        <v>1311419.8131580001</v>
      </c>
      <c r="R45" s="27">
        <v>3.6312016917586565E-2</v>
      </c>
    </row>
    <row r="46" spans="1:18" ht="15" x14ac:dyDescent="0.25">
      <c r="A46" s="7"/>
      <c r="B46" s="1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8"/>
    </row>
    <row r="47" spans="1:18" x14ac:dyDescent="0.2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8"/>
    </row>
    <row r="48" spans="1:18" ht="16.5" x14ac:dyDescent="0.2">
      <c r="A48" s="31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8"/>
    </row>
    <row r="49" spans="1:18" x14ac:dyDescent="0.2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</row>
    <row r="50" spans="1:18" x14ac:dyDescent="0.2">
      <c r="A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idden="1" x14ac:dyDescent="0.2">
      <c r="B52" s="35" t="s">
        <v>20</v>
      </c>
    </row>
    <row r="57" spans="1:18" x14ac:dyDescent="0.2">
      <c r="P57" s="2"/>
      <c r="Q57" s="2"/>
    </row>
    <row r="58" spans="1:18" x14ac:dyDescent="0.2">
      <c r="P58" s="2"/>
      <c r="Q58" s="2"/>
    </row>
    <row r="59" spans="1:18" x14ac:dyDescent="0.2">
      <c r="P59" s="2"/>
      <c r="Q59" s="2"/>
    </row>
  </sheetData>
  <mergeCells count="1">
    <mergeCell ref="A5:R5"/>
  </mergeCells>
  <pageMargins left="0.5" right="0.5" top="1" bottom="0.5" header="0.5" footer="0.5"/>
  <pageSetup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2.2 Imports by SITC Sect</vt:lpstr>
      <vt:lpstr>'Table 2.2 Imports by SITC Sect'!Print_Area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2021-03-01T19:52:51Z</cp:lastPrinted>
  <dcterms:created xsi:type="dcterms:W3CDTF">2017-10-19T20:10:53Z</dcterms:created>
  <dcterms:modified xsi:type="dcterms:W3CDTF">2025-03-26T14:19:27Z</dcterms:modified>
</cp:coreProperties>
</file>